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345" activeTab="1"/>
  </bookViews>
  <sheets>
    <sheet name="various engine specs" sheetId="1" r:id="rId1"/>
    <sheet name="Compression" sheetId="2" r:id="rId2"/>
  </sheets>
  <definedNames/>
  <calcPr fullCalcOnLoad="1"/>
</workbook>
</file>

<file path=xl/sharedStrings.xml><?xml version="1.0" encoding="utf-8"?>
<sst xmlns="http://schemas.openxmlformats.org/spreadsheetml/2006/main" count="134" uniqueCount="68">
  <si>
    <t>Units</t>
  </si>
  <si>
    <t>Cylinder bore</t>
  </si>
  <si>
    <t>Stroke</t>
  </si>
  <si>
    <t>Head volume</t>
  </si>
  <si>
    <t>Dome volume</t>
  </si>
  <si>
    <t>Gasket thickness</t>
  </si>
  <si>
    <t>Gasket diameter</t>
  </si>
  <si>
    <t xml:space="preserve">Deck </t>
  </si>
  <si>
    <t>inches</t>
  </si>
  <si>
    <t>cubic centimeters</t>
  </si>
  <si>
    <t>inch</t>
  </si>
  <si>
    <t>Cubic centimeters</t>
  </si>
  <si>
    <t>Insert data in the table above</t>
  </si>
  <si>
    <t>Calculations:</t>
  </si>
  <si>
    <t>Cylinder area</t>
  </si>
  <si>
    <t>square inches</t>
  </si>
  <si>
    <t>Gasket area</t>
  </si>
  <si>
    <t>Deck Area</t>
  </si>
  <si>
    <t>Cylinder volume</t>
  </si>
  <si>
    <t>cubic inches</t>
  </si>
  <si>
    <t xml:space="preserve">Gasket volume </t>
  </si>
  <si>
    <t>Cubic inches</t>
  </si>
  <si>
    <t>Deck Volume</t>
  </si>
  <si>
    <t xml:space="preserve">fill volume </t>
  </si>
  <si>
    <t>=</t>
  </si>
  <si>
    <t>cylinder volume+Head volume+Gasket volume+deck volume-Dome volume</t>
  </si>
  <si>
    <t>compressed volume</t>
  </si>
  <si>
    <t>Head volume+gasket volume+deck volume-dome volume</t>
  </si>
  <si>
    <t>My  Engine</t>
  </si>
  <si>
    <t>RB stock 440</t>
  </si>
  <si>
    <t>Big Block Chevy</t>
  </si>
  <si>
    <t>Small Block Chevy</t>
  </si>
  <si>
    <t>B Chrysler engine</t>
  </si>
  <si>
    <t>Deck Height</t>
  </si>
  <si>
    <t>(10.725 stock)</t>
  </si>
  <si>
    <t>Rod length</t>
  </si>
  <si>
    <t>(6.768 stock</t>
  </si>
  <si>
    <t>(3.750 stock)</t>
  </si>
  <si>
    <t xml:space="preserve">Compression height </t>
  </si>
  <si>
    <t>Deck Thickness</t>
  </si>
  <si>
    <t xml:space="preserve">(Deck height) - (rod length) - (piston compression height) - (1/2 the stroke length) </t>
  </si>
  <si>
    <t>Compression ratio</t>
  </si>
  <si>
    <t>fill/compressed</t>
  </si>
  <si>
    <t>Fill in the numbers above the thick black line and this page calculates the compression ratio</t>
  </si>
  <si>
    <t>Scale factors:</t>
  </si>
  <si>
    <t>Pi</t>
  </si>
  <si>
    <t>cubic inches to cubic centimeters</t>
  </si>
  <si>
    <t>Cubic centimeters to cubic inches</t>
  </si>
  <si>
    <t>square inches to centimeters squared</t>
  </si>
  <si>
    <t>RB Mopar</t>
  </si>
  <si>
    <t>(440)</t>
  </si>
  <si>
    <t>Deck height</t>
  </si>
  <si>
    <t>Rod length - stock</t>
  </si>
  <si>
    <t>Stroke - stock</t>
  </si>
  <si>
    <t xml:space="preserve">Bore </t>
  </si>
  <si>
    <t>Compression Height</t>
  </si>
  <si>
    <t>For zero deck</t>
  </si>
  <si>
    <t>Rod Journal on crank</t>
  </si>
  <si>
    <t>Rod width</t>
  </si>
  <si>
    <t>Mains journal</t>
  </si>
  <si>
    <t>B Mopar</t>
  </si>
  <si>
    <t>(383)</t>
  </si>
  <si>
    <t>Mains Journal</t>
  </si>
  <si>
    <t>SB Chevy (350)</t>
  </si>
  <si>
    <t>Bore</t>
  </si>
  <si>
    <t>BB Chevy (454)</t>
  </si>
  <si>
    <t xml:space="preserve">SB Mopar </t>
  </si>
  <si>
    <t>??2.500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</si>
</sst>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0000"/>
    <numFmt numFmtId="166" formatCode="0.00000000000"/>
    <numFmt numFmtId="167" formatCode="0.0000"/>
    <numFmt numFmtId="168" formatCode="0.00000"/>
    <numFmt numFmtId="169" formatCode="0.000000"/>
    <numFmt numFmtId="170" formatCode="0.0000000"/>
    <numFmt numFmtId="171" formatCode="0.00000000"/>
    <numFmt numFmtId="172" formatCode="0.0"/>
    <numFmt numFmtId="173" formatCode="0.000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%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 horizontal="center"/>
      <protection/>
    </xf>
    <xf numFmtId="2" fontId="3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2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 quotePrefix="1">
      <alignment horizontal="center"/>
      <protection/>
    </xf>
    <xf numFmtId="0" fontId="0" fillId="0" borderId="0" xfId="0" applyFont="1" applyAlignment="1" applyProtection="1" quotePrefix="1">
      <alignment/>
      <protection/>
    </xf>
    <xf numFmtId="2" fontId="0" fillId="0" borderId="0" xfId="0" applyNumberFormat="1" applyFont="1" applyAlignment="1" applyProtection="1">
      <alignment horizontal="center"/>
      <protection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/>
    </xf>
    <xf numFmtId="164" fontId="0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164" fontId="0" fillId="0" borderId="0" xfId="0" applyNumberFormat="1" applyAlignment="1" applyProtection="1">
      <alignment/>
      <protection locked="0"/>
    </xf>
    <xf numFmtId="164" fontId="4" fillId="0" borderId="0" xfId="0" applyNumberFormat="1" applyFont="1" applyAlignment="1" applyProtection="1">
      <alignment horizontal="center"/>
      <protection locked="0"/>
    </xf>
    <xf numFmtId="164" fontId="0" fillId="0" borderId="0" xfId="0" applyNumberFormat="1" applyAlignment="1" applyProtection="1">
      <alignment/>
      <protection/>
    </xf>
    <xf numFmtId="164" fontId="1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 quotePrefix="1">
      <alignment horizontal="center"/>
      <protection/>
    </xf>
    <xf numFmtId="0" fontId="0" fillId="0" borderId="0" xfId="0" applyAlignment="1" applyProtection="1" quotePrefix="1">
      <alignment horizontal="right"/>
      <protection/>
    </xf>
    <xf numFmtId="2" fontId="5" fillId="0" borderId="0" xfId="0" applyNumberFormat="1" applyFont="1" applyAlignment="1" applyProtection="1">
      <alignment horizontal="left"/>
      <protection/>
    </xf>
    <xf numFmtId="0" fontId="0" fillId="0" borderId="0" xfId="0" applyAlignment="1" applyProtection="1" quotePrefix="1">
      <alignment/>
      <protection/>
    </xf>
    <xf numFmtId="0" fontId="4" fillId="0" borderId="0" xfId="0" applyFont="1" applyAlignment="1" applyProtection="1">
      <alignment/>
      <protection/>
    </xf>
    <xf numFmtId="169" fontId="0" fillId="0" borderId="0" xfId="0" applyNumberFormat="1" applyAlignment="1" applyProtection="1">
      <alignment horizontal="center"/>
      <protection/>
    </xf>
    <xf numFmtId="0" fontId="1" fillId="0" borderId="0" xfId="0" applyFont="1" applyAlignment="1" quotePrefix="1">
      <alignment/>
    </xf>
    <xf numFmtId="164" fontId="0" fillId="0" borderId="0" xfId="0" applyNumberFormat="1" applyAlignment="1">
      <alignment/>
    </xf>
    <xf numFmtId="1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board.moparts.org/ubbthreads/upload2/2044257-425_stroker_table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9525</xdr:rowOff>
    </xdr:from>
    <xdr:to>
      <xdr:col>13</xdr:col>
      <xdr:colOff>533400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28575" y="981075"/>
          <a:ext cx="84296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352425</xdr:colOff>
      <xdr:row>6</xdr:row>
      <xdr:rowOff>9525</xdr:rowOff>
    </xdr:from>
    <xdr:to>
      <xdr:col>7</xdr:col>
      <xdr:colOff>352425</xdr:colOff>
      <xdr:row>7</xdr:row>
      <xdr:rowOff>142875</xdr:rowOff>
    </xdr:to>
    <xdr:sp>
      <xdr:nvSpPr>
        <xdr:cNvPr id="2" name="Line 2"/>
        <xdr:cNvSpPr>
          <a:spLocks/>
        </xdr:cNvSpPr>
      </xdr:nvSpPr>
      <xdr:spPr>
        <a:xfrm>
          <a:off x="4619625" y="981075"/>
          <a:ext cx="0" cy="2952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9525</xdr:rowOff>
    </xdr:from>
    <xdr:to>
      <xdr:col>13</xdr:col>
      <xdr:colOff>19050</xdr:colOff>
      <xdr:row>27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657600" y="495300"/>
          <a:ext cx="4286250" cy="389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9525</xdr:rowOff>
    </xdr:from>
    <xdr:to>
      <xdr:col>13</xdr:col>
      <xdr:colOff>533400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28575" y="981075"/>
          <a:ext cx="79819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352425</xdr:colOff>
      <xdr:row>6</xdr:row>
      <xdr:rowOff>9525</xdr:rowOff>
    </xdr:from>
    <xdr:to>
      <xdr:col>7</xdr:col>
      <xdr:colOff>352425</xdr:colOff>
      <xdr:row>7</xdr:row>
      <xdr:rowOff>142875</xdr:rowOff>
    </xdr:to>
    <xdr:sp>
      <xdr:nvSpPr>
        <xdr:cNvPr id="2" name="Line 2"/>
        <xdr:cNvSpPr>
          <a:spLocks/>
        </xdr:cNvSpPr>
      </xdr:nvSpPr>
      <xdr:spPr>
        <a:xfrm>
          <a:off x="4400550" y="981075"/>
          <a:ext cx="0" cy="2952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5"/>
  <sheetViews>
    <sheetView workbookViewId="0" topLeftCell="A1">
      <selection activeCell="E6" sqref="E6"/>
    </sheetView>
  </sheetViews>
  <sheetFormatPr defaultColWidth="9.140625" defaultRowHeight="12.75"/>
  <sheetData>
    <row r="2" spans="1:2" ht="12.75">
      <c r="A2" s="1" t="s">
        <v>49</v>
      </c>
      <c r="B2" s="41" t="s">
        <v>50</v>
      </c>
    </row>
    <row r="4" spans="1:3" ht="12.75">
      <c r="A4" t="s">
        <v>51</v>
      </c>
      <c r="C4" s="42">
        <v>10.72</v>
      </c>
    </row>
    <row r="5" spans="1:3" ht="12.75">
      <c r="A5" t="s">
        <v>52</v>
      </c>
      <c r="C5" s="42">
        <v>6.768</v>
      </c>
    </row>
    <row r="6" spans="1:3" ht="12.75">
      <c r="A6" t="s">
        <v>53</v>
      </c>
      <c r="C6" s="42">
        <v>3.75</v>
      </c>
    </row>
    <row r="7" spans="1:3" ht="12.75">
      <c r="A7" t="s">
        <v>54</v>
      </c>
      <c r="C7" s="42">
        <v>4.32</v>
      </c>
    </row>
    <row r="8" spans="1:4" ht="12.75">
      <c r="A8" t="s">
        <v>55</v>
      </c>
      <c r="C8" s="42">
        <f>+C4-C5-(C6/2)</f>
        <v>2.077000000000001</v>
      </c>
      <c r="D8" t="s">
        <v>56</v>
      </c>
    </row>
    <row r="9" spans="1:3" ht="12.75">
      <c r="A9" t="s">
        <v>57</v>
      </c>
      <c r="C9" s="42">
        <v>2.375</v>
      </c>
    </row>
    <row r="10" spans="1:3" ht="12.75">
      <c r="A10" t="s">
        <v>58</v>
      </c>
      <c r="C10" s="42">
        <v>1.018</v>
      </c>
    </row>
    <row r="11" spans="1:3" ht="12.75">
      <c r="A11" t="s">
        <v>59</v>
      </c>
      <c r="C11" s="42">
        <v>2.75</v>
      </c>
    </row>
    <row r="12" ht="12.75">
      <c r="C12" s="42"/>
    </row>
    <row r="13" spans="1:3" ht="12.75">
      <c r="A13" s="1" t="s">
        <v>60</v>
      </c>
      <c r="B13" s="41" t="s">
        <v>61</v>
      </c>
      <c r="C13" s="42"/>
    </row>
    <row r="14" ht="12.75">
      <c r="C14" s="42"/>
    </row>
    <row r="15" spans="1:3" ht="12.75">
      <c r="A15" t="s">
        <v>51</v>
      </c>
      <c r="C15" s="42">
        <v>9.98</v>
      </c>
    </row>
    <row r="16" spans="1:3" ht="12.75">
      <c r="A16" t="s">
        <v>52</v>
      </c>
      <c r="C16" s="42">
        <v>6.358</v>
      </c>
    </row>
    <row r="17" spans="1:3" ht="12.75">
      <c r="A17" t="s">
        <v>53</v>
      </c>
      <c r="C17" s="42">
        <v>3.375</v>
      </c>
    </row>
    <row r="18" spans="1:3" ht="12.75">
      <c r="A18" t="s">
        <v>54</v>
      </c>
      <c r="C18" s="42">
        <v>4.25</v>
      </c>
    </row>
    <row r="19" spans="1:4" ht="12.75">
      <c r="A19" t="s">
        <v>55</v>
      </c>
      <c r="C19" s="42">
        <f>+C15-C16-(C17/2)</f>
        <v>1.9345000000000008</v>
      </c>
      <c r="D19" t="s">
        <v>56</v>
      </c>
    </row>
    <row r="20" spans="1:3" ht="12.75">
      <c r="A20" t="s">
        <v>57</v>
      </c>
      <c r="C20" s="42">
        <v>2.375</v>
      </c>
    </row>
    <row r="21" spans="1:3" ht="12.75">
      <c r="A21" t="s">
        <v>58</v>
      </c>
      <c r="C21" s="42">
        <v>1.018</v>
      </c>
    </row>
    <row r="22" spans="1:3" ht="12.75">
      <c r="A22" t="s">
        <v>62</v>
      </c>
      <c r="C22" s="42">
        <v>2.625</v>
      </c>
    </row>
    <row r="23" ht="12.75">
      <c r="C23" s="42"/>
    </row>
    <row r="24" spans="1:3" ht="12.75">
      <c r="A24" s="1" t="s">
        <v>63</v>
      </c>
      <c r="C24" s="42"/>
    </row>
    <row r="25" ht="12.75">
      <c r="C25" s="42"/>
    </row>
    <row r="26" spans="1:3" ht="12.75">
      <c r="A26" t="s">
        <v>51</v>
      </c>
      <c r="C26" s="42">
        <v>9.025</v>
      </c>
    </row>
    <row r="27" spans="1:3" ht="12.75">
      <c r="A27" t="s">
        <v>52</v>
      </c>
      <c r="C27" s="42">
        <v>5.7</v>
      </c>
    </row>
    <row r="28" spans="1:3" ht="12.75">
      <c r="A28" t="s">
        <v>53</v>
      </c>
      <c r="C28" s="42">
        <v>3.48</v>
      </c>
    </row>
    <row r="29" spans="1:3" ht="12.75">
      <c r="A29" t="s">
        <v>64</v>
      </c>
      <c r="C29" s="42">
        <v>4</v>
      </c>
    </row>
    <row r="30" spans="1:4" ht="12.75">
      <c r="A30" t="s">
        <v>55</v>
      </c>
      <c r="C30" s="42">
        <f>+C26-C27-(C28/2)</f>
        <v>1.5850000000000002</v>
      </c>
      <c r="D30" t="s">
        <v>56</v>
      </c>
    </row>
    <row r="31" spans="1:3" ht="12.75">
      <c r="A31" t="s">
        <v>57</v>
      </c>
      <c r="C31" s="42">
        <v>2.1</v>
      </c>
    </row>
    <row r="32" spans="1:3" ht="12.75">
      <c r="A32" t="s">
        <v>58</v>
      </c>
      <c r="C32" s="42">
        <v>0.94</v>
      </c>
    </row>
    <row r="33" spans="1:3" ht="12.75">
      <c r="A33" t="s">
        <v>59</v>
      </c>
      <c r="C33" s="42">
        <v>2.45</v>
      </c>
    </row>
    <row r="34" ht="12.75">
      <c r="C34" s="42"/>
    </row>
    <row r="35" spans="1:3" ht="12.75">
      <c r="A35" s="1" t="s">
        <v>65</v>
      </c>
      <c r="C35" s="42"/>
    </row>
    <row r="36" ht="12.75">
      <c r="C36" s="42"/>
    </row>
    <row r="37" spans="1:3" ht="12.75">
      <c r="A37" t="s">
        <v>51</v>
      </c>
      <c r="C37" s="42">
        <v>9.8</v>
      </c>
    </row>
    <row r="38" spans="1:3" ht="12.75">
      <c r="A38" t="s">
        <v>52</v>
      </c>
      <c r="C38" s="42">
        <v>6.135</v>
      </c>
    </row>
    <row r="39" spans="1:3" ht="12.75">
      <c r="A39" t="s">
        <v>53</v>
      </c>
      <c r="C39" s="42">
        <v>4</v>
      </c>
    </row>
    <row r="40" spans="1:3" ht="12.75">
      <c r="A40" t="s">
        <v>64</v>
      </c>
      <c r="C40" s="42">
        <v>4.25</v>
      </c>
    </row>
    <row r="41" spans="1:4" ht="12.75">
      <c r="A41" t="s">
        <v>55</v>
      </c>
      <c r="C41" s="42">
        <f>+C37-C38-(C39/2)</f>
        <v>1.665000000000001</v>
      </c>
      <c r="D41" t="s">
        <v>56</v>
      </c>
    </row>
    <row r="42" spans="1:3" ht="12.75">
      <c r="A42" t="s">
        <v>57</v>
      </c>
      <c r="C42" s="42">
        <v>2.2</v>
      </c>
    </row>
    <row r="43" spans="1:3" ht="12.75">
      <c r="A43" t="s">
        <v>58</v>
      </c>
      <c r="C43" s="42">
        <v>0.99</v>
      </c>
    </row>
    <row r="44" spans="1:3" ht="12.75">
      <c r="A44" t="s">
        <v>59</v>
      </c>
      <c r="C44" s="42">
        <v>2.74</v>
      </c>
    </row>
    <row r="46" spans="1:6" ht="12.75">
      <c r="A46" s="1" t="s">
        <v>66</v>
      </c>
      <c r="C46" s="43">
        <v>273</v>
      </c>
      <c r="D46" s="43">
        <v>318</v>
      </c>
      <c r="E46" s="43">
        <v>340</v>
      </c>
      <c r="F46" s="43">
        <v>360</v>
      </c>
    </row>
    <row r="47" spans="3:6" ht="12.75">
      <c r="C47" s="44"/>
      <c r="D47" s="44"/>
      <c r="E47" s="44"/>
      <c r="F47" s="44"/>
    </row>
    <row r="48" spans="1:6" ht="12.75">
      <c r="A48" t="s">
        <v>51</v>
      </c>
      <c r="C48" s="45">
        <v>9.6</v>
      </c>
      <c r="D48" s="45">
        <v>9.6</v>
      </c>
      <c r="E48" s="45">
        <v>9.6</v>
      </c>
      <c r="F48" s="45">
        <v>9.6</v>
      </c>
    </row>
    <row r="49" spans="1:6" ht="12.75">
      <c r="A49" t="s">
        <v>52</v>
      </c>
      <c r="C49" s="45">
        <v>6.123</v>
      </c>
      <c r="D49" s="45">
        <v>6.123</v>
      </c>
      <c r="E49" s="45">
        <v>6.123</v>
      </c>
      <c r="F49" s="45">
        <v>6.123</v>
      </c>
    </row>
    <row r="50" spans="1:6" ht="12.75">
      <c r="A50" t="s">
        <v>53</v>
      </c>
      <c r="C50" s="45">
        <v>3.313</v>
      </c>
      <c r="D50" s="45">
        <v>3.313</v>
      </c>
      <c r="E50" s="45">
        <v>3.313</v>
      </c>
      <c r="F50" s="44">
        <v>3.58</v>
      </c>
    </row>
    <row r="51" spans="1:6" ht="12.75">
      <c r="A51" t="s">
        <v>54</v>
      </c>
      <c r="C51" s="45">
        <v>3.63</v>
      </c>
      <c r="D51" s="45">
        <v>3.91</v>
      </c>
      <c r="E51" s="45">
        <v>4.04</v>
      </c>
      <c r="F51" s="45">
        <v>4</v>
      </c>
    </row>
    <row r="52" spans="1:7" ht="12.75">
      <c r="A52" t="s">
        <v>55</v>
      </c>
      <c r="C52" s="45">
        <f>+C48-C49-(C50/2)</f>
        <v>1.8204999999999993</v>
      </c>
      <c r="D52" s="45">
        <f>+D48-D49-(D50/2)</f>
        <v>1.8204999999999993</v>
      </c>
      <c r="E52" s="45">
        <f>+E48-E49-(E50/2)</f>
        <v>1.8204999999999993</v>
      </c>
      <c r="F52" s="45">
        <f>+F48-F49-(F50/2)</f>
        <v>1.6869999999999994</v>
      </c>
      <c r="G52" t="s">
        <v>56</v>
      </c>
    </row>
    <row r="53" spans="1:6" ht="12.75">
      <c r="A53" t="s">
        <v>57</v>
      </c>
      <c r="C53" s="45">
        <v>2.125</v>
      </c>
      <c r="D53" s="45">
        <v>2.125</v>
      </c>
      <c r="E53" s="45">
        <v>2.125</v>
      </c>
      <c r="F53" s="45">
        <v>2.125</v>
      </c>
    </row>
    <row r="54" spans="1:6" ht="12.75">
      <c r="A54" t="s">
        <v>58</v>
      </c>
      <c r="C54" s="45">
        <v>0.937</v>
      </c>
      <c r="D54" s="45">
        <v>0.937</v>
      </c>
      <c r="E54" s="45">
        <v>0.937</v>
      </c>
      <c r="F54" s="45">
        <v>0.937</v>
      </c>
    </row>
    <row r="55" spans="1:6" ht="12.75">
      <c r="A55" t="s">
        <v>59</v>
      </c>
      <c r="C55" s="45">
        <v>2.5</v>
      </c>
      <c r="D55" s="45">
        <v>2.5</v>
      </c>
      <c r="E55" s="45">
        <v>2.5</v>
      </c>
      <c r="F55" t="s">
        <v>67</v>
      </c>
    </row>
  </sheetData>
  <sheetProtection password="CAE5" sheet="1" objects="1" scenarios="1"/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 topLeftCell="A1">
      <selection activeCell="N14" sqref="N14"/>
    </sheetView>
  </sheetViews>
  <sheetFormatPr defaultColWidth="9.140625" defaultRowHeight="12.75"/>
  <cols>
    <col min="1" max="1" width="17.00390625" style="0" customWidth="1"/>
    <col min="2" max="2" width="13.421875" style="0" customWidth="1"/>
    <col min="3" max="3" width="1.57421875" style="0" customWidth="1"/>
    <col min="4" max="4" width="11.421875" style="0" customWidth="1"/>
    <col min="5" max="5" width="1.421875" style="0" customWidth="1"/>
    <col min="6" max="6" width="14.8515625" style="0" customWidth="1"/>
    <col min="7" max="7" width="0.9921875" style="0" customWidth="1"/>
    <col min="8" max="8" width="15.140625" style="0" customWidth="1"/>
    <col min="9" max="9" width="0.9921875" style="0" customWidth="1"/>
    <col min="10" max="10" width="15.7109375" style="0" customWidth="1"/>
    <col min="11" max="11" width="1.421875" style="0" customWidth="1"/>
    <col min="12" max="12" width="16.7109375" style="0" customWidth="1"/>
    <col min="13" max="13" width="1.421875" style="0" customWidth="1"/>
    <col min="14" max="14" width="9.57421875" style="0" bestFit="1" customWidth="1"/>
  </cols>
  <sheetData>
    <row r="1" spans="1:14" ht="12.75">
      <c r="A1" s="1" t="s">
        <v>0</v>
      </c>
      <c r="B1" s="2" t="s">
        <v>1</v>
      </c>
      <c r="D1" s="2" t="s">
        <v>2</v>
      </c>
      <c r="F1" s="1" t="s">
        <v>3</v>
      </c>
      <c r="H1" s="1" t="s">
        <v>4</v>
      </c>
      <c r="J1" s="1" t="s">
        <v>5</v>
      </c>
      <c r="L1" s="1" t="s">
        <v>6</v>
      </c>
      <c r="N1" s="1" t="s">
        <v>7</v>
      </c>
    </row>
    <row r="2" spans="2:14" ht="12.75">
      <c r="B2" s="3" t="s">
        <v>8</v>
      </c>
      <c r="C2" s="3"/>
      <c r="D2" s="3" t="s">
        <v>8</v>
      </c>
      <c r="E2" s="3"/>
      <c r="F2" s="3" t="s">
        <v>9</v>
      </c>
      <c r="G2" s="3"/>
      <c r="H2" s="3" t="s">
        <v>9</v>
      </c>
      <c r="I2" s="3"/>
      <c r="J2" s="3" t="s">
        <v>8</v>
      </c>
      <c r="K2" s="3"/>
      <c r="L2" s="3" t="s">
        <v>8</v>
      </c>
      <c r="M2" s="3"/>
      <c r="N2" s="3" t="s">
        <v>8</v>
      </c>
    </row>
    <row r="3" spans="2:14" ht="12.7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t="s">
        <v>10</v>
      </c>
      <c r="B4" s="4">
        <v>4.32</v>
      </c>
      <c r="C4" s="5"/>
      <c r="D4" s="4">
        <v>3.75</v>
      </c>
      <c r="E4" s="5"/>
      <c r="F4" s="5"/>
      <c r="G4" s="5"/>
      <c r="H4" s="6"/>
      <c r="I4" s="5"/>
      <c r="J4" s="4">
        <v>0.035</v>
      </c>
      <c r="K4" s="7"/>
      <c r="L4" s="8">
        <v>4.41</v>
      </c>
      <c r="M4" s="7"/>
      <c r="N4" s="8">
        <v>0.072</v>
      </c>
    </row>
    <row r="5" spans="1:14" ht="12.75">
      <c r="A5" t="s">
        <v>11</v>
      </c>
      <c r="B5" s="5"/>
      <c r="C5" s="5"/>
      <c r="D5" s="5"/>
      <c r="E5" s="5"/>
      <c r="F5" s="6">
        <v>82</v>
      </c>
      <c r="G5" s="5"/>
      <c r="H5" s="6">
        <v>-4</v>
      </c>
      <c r="I5" s="5"/>
      <c r="J5" s="5"/>
      <c r="K5" s="7"/>
      <c r="L5" s="5"/>
      <c r="M5" s="7"/>
      <c r="N5" s="7"/>
    </row>
    <row r="6" spans="2:12" ht="12.75">
      <c r="B6" s="9"/>
      <c r="C6" s="9"/>
      <c r="D6" s="9"/>
      <c r="E6" s="9"/>
      <c r="F6" s="6"/>
      <c r="G6" s="9"/>
      <c r="H6" s="6"/>
      <c r="I6" s="9"/>
      <c r="J6" s="9"/>
      <c r="L6" s="9"/>
    </row>
    <row r="7" spans="2:12" ht="12.75">
      <c r="B7" s="9"/>
      <c r="C7" s="9"/>
      <c r="D7" s="9"/>
      <c r="E7" s="9"/>
      <c r="F7" s="6"/>
      <c r="G7" s="9"/>
      <c r="H7" s="6"/>
      <c r="I7" s="9"/>
      <c r="J7" s="9"/>
      <c r="L7" s="9"/>
    </row>
    <row r="8" spans="2:12" ht="12.75">
      <c r="B8" s="9"/>
      <c r="C8" s="9"/>
      <c r="D8" s="9"/>
      <c r="E8" s="9"/>
      <c r="F8" s="6"/>
      <c r="G8" s="9"/>
      <c r="H8" s="6"/>
      <c r="I8" s="9"/>
      <c r="J8" s="9"/>
      <c r="L8" s="9"/>
    </row>
    <row r="9" spans="1:15" ht="12.75">
      <c r="A9" s="10"/>
      <c r="B9" s="11"/>
      <c r="C9" s="11"/>
      <c r="D9" s="11"/>
      <c r="E9" s="11"/>
      <c r="F9" s="12"/>
      <c r="G9" s="11"/>
      <c r="H9" s="12" t="s">
        <v>12</v>
      </c>
      <c r="I9" s="11"/>
      <c r="J9" s="11"/>
      <c r="K9" s="10"/>
      <c r="L9" s="11"/>
      <c r="M9" s="10"/>
      <c r="N9" s="10"/>
      <c r="O9" s="10"/>
    </row>
    <row r="10" spans="1:15" ht="12.75">
      <c r="A10" s="13" t="s">
        <v>13</v>
      </c>
      <c r="B10" s="11"/>
      <c r="C10" s="11"/>
      <c r="D10" s="11"/>
      <c r="E10" s="11"/>
      <c r="F10" s="12"/>
      <c r="G10" s="11"/>
      <c r="H10" s="12"/>
      <c r="I10" s="11"/>
      <c r="J10" s="11"/>
      <c r="K10" s="10"/>
      <c r="L10" s="11"/>
      <c r="M10" s="10"/>
      <c r="N10" s="10"/>
      <c r="O10" s="10"/>
    </row>
    <row r="11" spans="1:15" ht="12.75">
      <c r="A11" s="10"/>
      <c r="B11" s="11"/>
      <c r="C11" s="11"/>
      <c r="D11" s="11"/>
      <c r="E11" s="11"/>
      <c r="F11" s="12"/>
      <c r="G11" s="11"/>
      <c r="H11" s="12"/>
      <c r="I11" s="11"/>
      <c r="J11" s="11"/>
      <c r="K11" s="10"/>
      <c r="L11" s="11"/>
      <c r="M11" s="10"/>
      <c r="N11" s="10"/>
      <c r="O11" s="10"/>
    </row>
    <row r="12" spans="1:15" ht="12.75">
      <c r="A12" s="10" t="s">
        <v>14</v>
      </c>
      <c r="B12" s="11">
        <f>+A40*B4/2*B4/2</f>
        <v>14.657414684588542</v>
      </c>
      <c r="C12" s="11"/>
      <c r="D12" s="14" t="s">
        <v>15</v>
      </c>
      <c r="E12" s="11"/>
      <c r="F12" s="11"/>
      <c r="G12" s="11"/>
      <c r="H12" s="11"/>
      <c r="I12" s="11"/>
      <c r="J12" s="11"/>
      <c r="K12" s="10"/>
      <c r="L12" s="11"/>
      <c r="M12" s="10"/>
      <c r="N12" s="10"/>
      <c r="O12" s="10"/>
    </row>
    <row r="13" spans="1:15" ht="12.75">
      <c r="A13" s="10" t="s">
        <v>16</v>
      </c>
      <c r="B13" s="11">
        <f>+A40*L4/2*L4/2</f>
        <v>15.274502021569914</v>
      </c>
      <c r="C13" s="11"/>
      <c r="D13" s="14" t="s">
        <v>15</v>
      </c>
      <c r="E13" s="11"/>
      <c r="F13" s="11"/>
      <c r="G13" s="11"/>
      <c r="H13" s="11"/>
      <c r="I13" s="11"/>
      <c r="J13" s="11"/>
      <c r="K13" s="10"/>
      <c r="L13" s="10"/>
      <c r="M13" s="10"/>
      <c r="N13" s="10"/>
      <c r="O13" s="10"/>
    </row>
    <row r="14" spans="1:15" ht="12.75">
      <c r="A14" s="10" t="s">
        <v>17</v>
      </c>
      <c r="B14" s="11">
        <f>+A40*B4/2*B4/2</f>
        <v>14.657414684588542</v>
      </c>
      <c r="C14" s="10"/>
      <c r="D14" s="14" t="s">
        <v>15</v>
      </c>
      <c r="E14" s="10"/>
      <c r="F14" s="10"/>
      <c r="G14" s="10"/>
      <c r="H14" s="11"/>
      <c r="I14" s="10"/>
      <c r="J14" s="11"/>
      <c r="K14" s="10"/>
      <c r="L14" s="10"/>
      <c r="M14" s="10"/>
      <c r="N14" s="10"/>
      <c r="O14" s="10"/>
    </row>
    <row r="15" spans="1:15" ht="12.7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 ht="12.75">
      <c r="A16" s="10" t="s">
        <v>18</v>
      </c>
      <c r="B16" s="11">
        <f>+B12*D4</f>
        <v>54.965305067207034</v>
      </c>
      <c r="C16" s="11"/>
      <c r="D16" s="14" t="s">
        <v>19</v>
      </c>
      <c r="E16" s="11"/>
      <c r="F16" s="11"/>
      <c r="G16" s="11"/>
      <c r="H16" s="11">
        <f>+B16*A41</f>
        <v>900.7199719158459</v>
      </c>
      <c r="I16" s="11"/>
      <c r="J16" s="11" t="s">
        <v>11</v>
      </c>
      <c r="K16" s="10"/>
      <c r="L16" s="10"/>
      <c r="M16" s="10"/>
      <c r="N16" s="10"/>
      <c r="O16" s="10"/>
    </row>
    <row r="17" spans="1:15" ht="12.75">
      <c r="A17" s="10" t="s">
        <v>3</v>
      </c>
      <c r="B17" s="11">
        <f>+F5*A42</f>
        <v>5.0039470157680475</v>
      </c>
      <c r="C17" s="10"/>
      <c r="D17" s="11" t="s">
        <v>19</v>
      </c>
      <c r="E17" s="10"/>
      <c r="F17" s="10"/>
      <c r="G17" s="10"/>
      <c r="H17" s="11">
        <f>+B17*A41</f>
        <v>82</v>
      </c>
      <c r="I17" s="10"/>
      <c r="J17" s="11" t="s">
        <v>11</v>
      </c>
      <c r="K17" s="10"/>
      <c r="L17" s="10"/>
      <c r="M17" s="10"/>
      <c r="N17" s="10"/>
      <c r="O17" s="10"/>
    </row>
    <row r="18" spans="1:15" ht="12.75">
      <c r="A18" s="10" t="s">
        <v>20</v>
      </c>
      <c r="B18" s="11">
        <f>+B13*J4</f>
        <v>0.534607570754947</v>
      </c>
      <c r="C18" s="10"/>
      <c r="D18" s="15" t="s">
        <v>21</v>
      </c>
      <c r="E18" s="10"/>
      <c r="F18" s="10"/>
      <c r="G18" s="10"/>
      <c r="H18" s="11">
        <f>+B18*A41</f>
        <v>8.760648476845844</v>
      </c>
      <c r="I18" s="10"/>
      <c r="J18" s="11" t="s">
        <v>11</v>
      </c>
      <c r="K18" s="10"/>
      <c r="L18" s="10"/>
      <c r="M18" s="10"/>
      <c r="N18" s="10"/>
      <c r="O18" s="10"/>
    </row>
    <row r="19" spans="1:15" ht="12.75">
      <c r="A19" s="10" t="s">
        <v>22</v>
      </c>
      <c r="B19" s="11">
        <f>+B14*N4</f>
        <v>1.055333857290375</v>
      </c>
      <c r="C19" s="10"/>
      <c r="D19" s="14" t="s">
        <v>21</v>
      </c>
      <c r="E19" s="10"/>
      <c r="F19" s="10"/>
      <c r="G19" s="10"/>
      <c r="H19" s="11">
        <f>+B19*A41</f>
        <v>17.29382346078424</v>
      </c>
      <c r="I19" s="10"/>
      <c r="J19" s="11" t="s">
        <v>11</v>
      </c>
      <c r="K19" s="10"/>
      <c r="L19" s="10"/>
      <c r="M19" s="10"/>
      <c r="N19" s="10"/>
      <c r="O19" s="10"/>
    </row>
    <row r="20" spans="1:15" ht="12.75">
      <c r="A20" s="10" t="s">
        <v>4</v>
      </c>
      <c r="B20" s="11">
        <f>+H5*A42</f>
        <v>-0.24409497637892916</v>
      </c>
      <c r="C20" s="10"/>
      <c r="D20" s="11" t="s">
        <v>19</v>
      </c>
      <c r="E20" s="10"/>
      <c r="F20" s="10"/>
      <c r="G20" s="10"/>
      <c r="H20" s="11">
        <f>+B20*A41</f>
        <v>-4</v>
      </c>
      <c r="I20" s="10"/>
      <c r="J20" s="11" t="s">
        <v>11</v>
      </c>
      <c r="K20" s="10"/>
      <c r="L20" s="10"/>
      <c r="M20" s="10"/>
      <c r="N20" s="10"/>
      <c r="O20" s="10"/>
    </row>
    <row r="21" spans="1:15" s="21" customFormat="1" ht="12.75">
      <c r="A21" s="16" t="s">
        <v>23</v>
      </c>
      <c r="B21" s="17" t="s">
        <v>24</v>
      </c>
      <c r="C21" s="16" t="s">
        <v>25</v>
      </c>
      <c r="D21" s="16"/>
      <c r="E21" s="16"/>
      <c r="F21" s="16"/>
      <c r="G21" s="16"/>
      <c r="H21" s="16"/>
      <c r="I21" s="16"/>
      <c r="J21" s="16"/>
      <c r="K21" s="18" t="s">
        <v>24</v>
      </c>
      <c r="L21" s="19">
        <f>+B16+B17+B18+B19-B20</f>
        <v>61.80328848739934</v>
      </c>
      <c r="M21" s="18" t="s">
        <v>24</v>
      </c>
      <c r="N21" s="20">
        <f>L21*A41</f>
        <v>1012.7744438534761</v>
      </c>
      <c r="O21" s="16"/>
    </row>
    <row r="22" spans="1:15" s="21" customFormat="1" ht="12.75">
      <c r="A22" s="16" t="s">
        <v>26</v>
      </c>
      <c r="B22" s="17" t="s">
        <v>24</v>
      </c>
      <c r="C22" s="16" t="s">
        <v>27</v>
      </c>
      <c r="D22" s="16"/>
      <c r="E22" s="16"/>
      <c r="F22" s="16"/>
      <c r="G22" s="16"/>
      <c r="H22" s="16"/>
      <c r="I22" s="16"/>
      <c r="J22" s="16"/>
      <c r="K22" s="18" t="s">
        <v>24</v>
      </c>
      <c r="L22" s="19">
        <f>+B17+B18+B19-B20</f>
        <v>6.837983420192298</v>
      </c>
      <c r="M22" s="18" t="s">
        <v>24</v>
      </c>
      <c r="N22" s="22">
        <f>L22*A41</f>
        <v>112.05447193763007</v>
      </c>
      <c r="O22" s="16"/>
    </row>
    <row r="23" spans="1:15" s="21" customFormat="1" ht="12.75">
      <c r="A23" s="16"/>
      <c r="B23" s="17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8"/>
      <c r="N23" s="23"/>
      <c r="O23" s="16"/>
    </row>
    <row r="24" spans="1:15" s="21" customFormat="1" ht="12.75">
      <c r="A24" s="16"/>
      <c r="B24" s="17"/>
      <c r="C24" s="16"/>
      <c r="D24" s="13" t="s">
        <v>28</v>
      </c>
      <c r="E24" s="16"/>
      <c r="F24" s="13" t="s">
        <v>29</v>
      </c>
      <c r="G24" s="16"/>
      <c r="H24" s="13" t="s">
        <v>30</v>
      </c>
      <c r="I24" s="16"/>
      <c r="J24" s="24" t="s">
        <v>31</v>
      </c>
      <c r="K24" s="16"/>
      <c r="L24" s="24" t="s">
        <v>32</v>
      </c>
      <c r="M24" s="18"/>
      <c r="N24" s="25"/>
      <c r="O24" s="16"/>
    </row>
    <row r="25" spans="1:15" s="21" customFormat="1" ht="12.75">
      <c r="A25" s="16" t="s">
        <v>33</v>
      </c>
      <c r="B25" s="26" t="s">
        <v>34</v>
      </c>
      <c r="C25" s="18" t="s">
        <v>24</v>
      </c>
      <c r="D25" s="4">
        <v>10.718</v>
      </c>
      <c r="E25" s="27"/>
      <c r="F25" s="28">
        <v>10.72</v>
      </c>
      <c r="G25" s="27"/>
      <c r="H25" s="4">
        <v>9.8</v>
      </c>
      <c r="I25" s="27"/>
      <c r="J25" s="4">
        <v>9.025</v>
      </c>
      <c r="K25" s="29"/>
      <c r="L25" s="28">
        <v>9.98</v>
      </c>
      <c r="M25" s="18"/>
      <c r="N25" s="25"/>
      <c r="O25" s="16"/>
    </row>
    <row r="26" spans="1:15" s="21" customFormat="1" ht="12.75">
      <c r="A26" s="16" t="s">
        <v>35</v>
      </c>
      <c r="B26" s="26" t="s">
        <v>36</v>
      </c>
      <c r="C26" s="18" t="s">
        <v>24</v>
      </c>
      <c r="D26" s="4">
        <v>6.76</v>
      </c>
      <c r="E26" s="27"/>
      <c r="F26" s="28">
        <v>6.768</v>
      </c>
      <c r="G26" s="27"/>
      <c r="H26" s="4">
        <v>6.135</v>
      </c>
      <c r="I26" s="27"/>
      <c r="J26" s="4">
        <v>5.7</v>
      </c>
      <c r="K26" s="29"/>
      <c r="L26" s="28">
        <v>6.358</v>
      </c>
      <c r="M26" s="18"/>
      <c r="N26" s="25"/>
      <c r="O26" s="16"/>
    </row>
    <row r="27" spans="1:15" ht="12.75">
      <c r="A27" s="16" t="s">
        <v>2</v>
      </c>
      <c r="B27" s="30" t="s">
        <v>37</v>
      </c>
      <c r="C27" s="18" t="s">
        <v>24</v>
      </c>
      <c r="D27" s="4">
        <v>4.15</v>
      </c>
      <c r="E27" s="31"/>
      <c r="F27" s="28">
        <v>3.75</v>
      </c>
      <c r="G27" s="31"/>
      <c r="H27" s="4">
        <v>4</v>
      </c>
      <c r="I27" s="31"/>
      <c r="J27" s="4">
        <v>3.48</v>
      </c>
      <c r="K27" s="7"/>
      <c r="L27" s="28">
        <v>3.375</v>
      </c>
      <c r="M27" s="10"/>
      <c r="N27" s="10"/>
      <c r="O27" s="10"/>
    </row>
    <row r="28" spans="1:15" ht="12.75">
      <c r="A28" s="16" t="s">
        <v>38</v>
      </c>
      <c r="B28" s="30"/>
      <c r="C28" s="18" t="s">
        <v>24</v>
      </c>
      <c r="D28" s="4">
        <v>1.865</v>
      </c>
      <c r="E28" s="31"/>
      <c r="F28" s="28">
        <v>2.005</v>
      </c>
      <c r="G28" s="31"/>
      <c r="H28" s="4">
        <v>1.645</v>
      </c>
      <c r="I28" s="31"/>
      <c r="J28" s="32">
        <v>1.585</v>
      </c>
      <c r="K28" s="7"/>
      <c r="L28" s="28">
        <v>1.935</v>
      </c>
      <c r="M28" s="10"/>
      <c r="N28" s="10"/>
      <c r="O28" s="10"/>
    </row>
    <row r="29" spans="1:15" ht="12.75">
      <c r="A29" s="16"/>
      <c r="B29" s="30"/>
      <c r="C29" s="18"/>
      <c r="D29" s="33"/>
      <c r="E29" s="33"/>
      <c r="F29" s="33"/>
      <c r="G29" s="33"/>
      <c r="H29" s="33"/>
      <c r="I29" s="33"/>
      <c r="J29" s="10"/>
      <c r="K29" s="10"/>
      <c r="L29" s="10"/>
      <c r="M29" s="10"/>
      <c r="N29" s="10"/>
      <c r="O29" s="10"/>
    </row>
    <row r="30" spans="1:15" s="21" customFormat="1" ht="12.75">
      <c r="A30" s="16" t="s">
        <v>39</v>
      </c>
      <c r="B30" s="17" t="s">
        <v>24</v>
      </c>
      <c r="C30" s="16" t="s">
        <v>40</v>
      </c>
      <c r="D30" s="16"/>
      <c r="E30" s="16"/>
      <c r="F30" s="16"/>
      <c r="G30" s="16"/>
      <c r="H30" s="16"/>
      <c r="I30" s="16"/>
      <c r="J30" s="16"/>
      <c r="K30" s="16"/>
      <c r="L30" s="16"/>
      <c r="M30" s="18"/>
      <c r="N30" s="16"/>
      <c r="O30" s="16"/>
    </row>
    <row r="31" spans="1:15" s="21" customFormat="1" ht="12.75">
      <c r="A31" s="16" t="s">
        <v>39</v>
      </c>
      <c r="B31" s="17" t="s">
        <v>24</v>
      </c>
      <c r="C31" s="16"/>
      <c r="D31" s="34">
        <f>+D25-D26-D28-D27/2</f>
        <v>0.017999999999999794</v>
      </c>
      <c r="E31" s="16"/>
      <c r="F31" s="34">
        <f>+F25-F26-F28-F27/2</f>
        <v>0.07200000000000095</v>
      </c>
      <c r="G31" s="16"/>
      <c r="H31" s="34">
        <f>+H25-H26-H28-H27/2</f>
        <v>0.020000000000000906</v>
      </c>
      <c r="I31" s="16"/>
      <c r="J31" s="34">
        <f>+J25-J26-J28-J27/2</f>
        <v>0</v>
      </c>
      <c r="K31" s="16"/>
      <c r="L31" s="34">
        <f>+L25-L26-L28-L27/2</f>
        <v>-0.0004999999999992788</v>
      </c>
      <c r="M31" s="18"/>
      <c r="N31" s="25"/>
      <c r="O31" s="16"/>
    </row>
    <row r="32" spans="1:15" s="21" customFormat="1" ht="12.75">
      <c r="A32" s="16"/>
      <c r="B32" s="17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8"/>
      <c r="N32" s="25"/>
      <c r="O32" s="16"/>
    </row>
    <row r="33" spans="1:15" ht="15.75">
      <c r="A33" s="13" t="s">
        <v>41</v>
      </c>
      <c r="B33" s="35" t="s">
        <v>24</v>
      </c>
      <c r="C33" s="10" t="s">
        <v>42</v>
      </c>
      <c r="D33" s="10"/>
      <c r="E33" s="36" t="s">
        <v>24</v>
      </c>
      <c r="F33" s="37">
        <f>L21/L22</f>
        <v>9.038233158755057</v>
      </c>
      <c r="G33" s="10"/>
      <c r="I33" s="10"/>
      <c r="J33" s="10"/>
      <c r="K33" s="10"/>
      <c r="L33" s="10"/>
      <c r="M33" s="10"/>
      <c r="N33" s="10"/>
      <c r="O33" s="10"/>
    </row>
    <row r="34" spans="1:15" ht="12.75">
      <c r="A34" s="10"/>
      <c r="B34" s="35"/>
      <c r="C34" s="10"/>
      <c r="D34" s="10"/>
      <c r="E34" s="38"/>
      <c r="F34" s="14"/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 ht="12.75">
      <c r="A37" s="39" t="s">
        <v>43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 ht="12.75">
      <c r="A39" s="10" t="s">
        <v>44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ht="12.75">
      <c r="A40" s="40">
        <f>PI()</f>
        <v>3.141592653589793</v>
      </c>
      <c r="B40" s="10" t="s">
        <v>45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5" ht="12.75">
      <c r="A41" s="40">
        <f>2.54*2.54*2.54</f>
        <v>16.387064</v>
      </c>
      <c r="B41" s="10" t="s">
        <v>46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1:15" ht="12.75">
      <c r="A42" s="40">
        <f>1/A41</f>
        <v>0.06102374409473229</v>
      </c>
      <c r="B42" s="10" t="s">
        <v>47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5" ht="12.75">
      <c r="A43" s="40">
        <f>2.54*2.54</f>
        <v>6.4516</v>
      </c>
      <c r="B43" s="10" t="s">
        <v>48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</sheetData>
  <sheetProtection password="CAE5" sheet="1" objects="1" scenarios="1"/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Medrad,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spelicr</dc:creator>
  <cp:keywords/>
  <dc:description/>
  <cp:lastModifiedBy>spelicr</cp:lastModifiedBy>
  <dcterms:created xsi:type="dcterms:W3CDTF">2005-12-14T21:38:00Z</dcterms:created>
  <dcterms:modified xsi:type="dcterms:W3CDTF">2005-12-15T13:14:25Z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